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S-DC01\home$\r.pargaetzi\Desktop\"/>
    </mc:Choice>
  </mc:AlternateContent>
  <xr:revisionPtr revIDLastSave="0" documentId="13_ncr:1_{8CD459B3-78E3-42C5-8709-78319C1A98D5}" xr6:coauthVersionLast="47" xr6:coauthVersionMax="47" xr10:uidLastSave="{00000000-0000-0000-0000-000000000000}"/>
  <bookViews>
    <workbookView xWindow="28680" yWindow="-120" windowWidth="29040" windowHeight="15720" xr2:uid="{05234A1E-7C9B-40A1-A385-AD8F33AD3682}"/>
  </bookViews>
  <sheets>
    <sheet name="ER im Vergleich ohne Hypotheken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7" l="1"/>
  <c r="L23" i="7"/>
  <c r="L20" i="7"/>
  <c r="L17" i="7"/>
  <c r="L13" i="7"/>
  <c r="L12" i="7"/>
  <c r="L10" i="7"/>
  <c r="L21" i="7" s="1"/>
  <c r="L8" i="7"/>
  <c r="L7" i="7"/>
  <c r="L6" i="7"/>
  <c r="D26" i="7"/>
  <c r="D21" i="7"/>
  <c r="F21" i="7"/>
  <c r="F26" i="7"/>
  <c r="H21" i="7"/>
  <c r="J21" i="7"/>
  <c r="J26" i="7"/>
  <c r="H26" i="7"/>
  <c r="T26" i="7"/>
  <c r="R26" i="7"/>
  <c r="P26" i="7"/>
  <c r="N26" i="7"/>
  <c r="T21" i="7"/>
  <c r="R21" i="7"/>
  <c r="P21" i="7"/>
  <c r="N21" i="7"/>
  <c r="L26" i="7" l="1"/>
  <c r="L28" i="7"/>
  <c r="F28" i="7"/>
  <c r="D28" i="7"/>
  <c r="J28" i="7"/>
  <c r="H28" i="7"/>
  <c r="T28" i="7"/>
  <c r="R28" i="7"/>
  <c r="P28" i="7"/>
  <c r="N28" i="7"/>
</calcChain>
</file>

<file path=xl/sharedStrings.xml><?xml version="1.0" encoding="utf-8"?>
<sst xmlns="http://schemas.openxmlformats.org/spreadsheetml/2006/main" count="25" uniqueCount="25">
  <si>
    <t>Erfolgsrechnungen Vergleich</t>
  </si>
  <si>
    <t>Konto</t>
  </si>
  <si>
    <t>Bezeichnung</t>
  </si>
  <si>
    <t>Versicherungen</t>
  </si>
  <si>
    <t>Unterhalt Liegenschaft allgemein</t>
  </si>
  <si>
    <t>Unterhalt Wohnungen</t>
  </si>
  <si>
    <t>Unterhalt Heizungen</t>
  </si>
  <si>
    <t>Unterhalt Umgebung</t>
  </si>
  <si>
    <t>Mietaufwand Dritte</t>
  </si>
  <si>
    <t>Strom Leerwohnungen</t>
  </si>
  <si>
    <t>Wassergebühren</t>
  </si>
  <si>
    <t>ARA-Gebühren</t>
  </si>
  <si>
    <t>Nicht verrechenbare HK</t>
  </si>
  <si>
    <t>Bank- und PC-Gebühren</t>
  </si>
  <si>
    <t>Inserate / Werbung</t>
  </si>
  <si>
    <t>Sonst. Gebühren</t>
  </si>
  <si>
    <t>Verwaltungshonorar Futuro</t>
  </si>
  <si>
    <t>Mietzinseinnahmen</t>
  </si>
  <si>
    <t>Mietzins Leerstände</t>
  </si>
  <si>
    <t>Total Aufwand</t>
  </si>
  <si>
    <t>Total Ertrag</t>
  </si>
  <si>
    <t>Gewinn</t>
  </si>
  <si>
    <t>Hypothekarzinsen</t>
  </si>
  <si>
    <t>Uebrige Erträge</t>
  </si>
  <si>
    <t>Weiterbelastungen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</si>
</sst>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3" fontId="0" fillId="0" borderId="0" xfId="0" applyNumberFormat="1"/>
    <xf numFmtId="0" fontId="1" fillId="0" borderId="0" xfId="0" applyFont="1"/>
    <xf numFmtId="43" fontId="1" fillId="0" borderId="0" xfId="0" applyNumberFormat="1" applyFont="1"/>
    <xf numFmtId="0" fontId="0" fillId="0" borderId="0" xfId="0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5212-20C5-4122-B321-B70FC5E241CE}">
  <dimension ref="A1:T28"/>
  <sheetViews>
    <sheetView tabSelected="1" zoomScaleNormal="100" workbookViewId="0">
      <selection activeCell="K32" sqref="K32:K33"/>
    </sheetView>
  </sheetViews>
  <sheetFormatPr baseColWidth="10" defaultRowHeight="15" x14ac:dyDescent="0.25"/>
  <cols>
    <col min="1" max="1" width="7.28515625" customWidth="1"/>
    <col min="2" max="2" width="2.7109375" customWidth="1"/>
    <col min="3" max="3" width="32" customWidth="1"/>
    <col min="5" max="5" width="4.7109375" customWidth="1"/>
    <col min="7" max="7" width="4.7109375" customWidth="1"/>
    <col min="9" max="9" width="4.7109375" customWidth="1"/>
    <col min="11" max="11" width="4.7109375" customWidth="1"/>
    <col min="13" max="13" width="4.7109375" customWidth="1"/>
    <col min="15" max="15" width="4.7109375" customWidth="1"/>
    <col min="17" max="17" width="4.7109375" customWidth="1"/>
    <col min="19" max="19" width="4.7109375" customWidth="1"/>
  </cols>
  <sheetData>
    <row r="1" spans="1:20" ht="18.75" x14ac:dyDescent="0.3">
      <c r="A1" s="2" t="s">
        <v>0</v>
      </c>
      <c r="B1" s="2"/>
      <c r="C1" s="2"/>
    </row>
    <row r="2" spans="1:20" x14ac:dyDescent="0.25">
      <c r="D2" s="1"/>
      <c r="F2" s="1"/>
      <c r="H2" s="1"/>
      <c r="J2" s="1"/>
      <c r="L2" s="1"/>
      <c r="N2" s="1"/>
    </row>
    <row r="3" spans="1:20" x14ac:dyDescent="0.25">
      <c r="A3" s="6" t="s">
        <v>1</v>
      </c>
      <c r="B3" s="6"/>
      <c r="C3" t="s">
        <v>2</v>
      </c>
      <c r="D3" s="1">
        <v>2015</v>
      </c>
      <c r="F3" s="1">
        <v>2016</v>
      </c>
      <c r="H3" s="1">
        <v>2017</v>
      </c>
      <c r="J3" s="1">
        <v>2018</v>
      </c>
      <c r="L3" s="1">
        <v>2019</v>
      </c>
      <c r="N3" s="1">
        <v>2020</v>
      </c>
      <c r="O3" s="1"/>
      <c r="P3" s="1">
        <v>2021</v>
      </c>
      <c r="Q3" s="1"/>
      <c r="R3" s="1">
        <v>2022</v>
      </c>
      <c r="T3" s="1">
        <v>2023</v>
      </c>
    </row>
    <row r="4" spans="1:20" x14ac:dyDescent="0.25">
      <c r="D4" s="3"/>
      <c r="F4" s="3"/>
      <c r="H4" s="3"/>
      <c r="J4" s="3"/>
      <c r="L4" s="3"/>
      <c r="N4" s="3"/>
    </row>
    <row r="5" spans="1:20" x14ac:dyDescent="0.25">
      <c r="A5">
        <v>4000</v>
      </c>
      <c r="C5" t="s">
        <v>22</v>
      </c>
      <c r="D5" s="3">
        <v>0</v>
      </c>
      <c r="F5" s="3">
        <v>0</v>
      </c>
      <c r="H5" s="3">
        <v>0</v>
      </c>
      <c r="J5" s="3">
        <v>0</v>
      </c>
      <c r="L5" s="3">
        <v>0</v>
      </c>
      <c r="N5" s="3">
        <v>0</v>
      </c>
      <c r="P5" s="3">
        <v>0</v>
      </c>
      <c r="Q5" s="3"/>
      <c r="R5" s="3">
        <v>0</v>
      </c>
      <c r="T5" s="3">
        <v>0</v>
      </c>
    </row>
    <row r="6" spans="1:20" x14ac:dyDescent="0.25">
      <c r="A6">
        <v>4200</v>
      </c>
      <c r="C6" t="s">
        <v>3</v>
      </c>
      <c r="D6" s="3">
        <v>2445.1999999999998</v>
      </c>
      <c r="F6" s="3">
        <v>2484.35</v>
      </c>
      <c r="H6" s="3">
        <v>2484.35</v>
      </c>
      <c r="J6" s="3">
        <v>1686.8</v>
      </c>
      <c r="L6" s="3">
        <f>226.15+2660.55</f>
        <v>2886.7000000000003</v>
      </c>
      <c r="N6" s="3">
        <v>2572.1</v>
      </c>
      <c r="O6" s="3"/>
      <c r="P6" s="3">
        <v>2541.5</v>
      </c>
      <c r="Q6" s="3"/>
      <c r="R6" s="3">
        <v>2572.1</v>
      </c>
      <c r="S6" s="3"/>
      <c r="T6" s="3">
        <v>2541.5</v>
      </c>
    </row>
    <row r="7" spans="1:20" x14ac:dyDescent="0.25">
      <c r="A7">
        <v>4400</v>
      </c>
      <c r="C7" t="s">
        <v>4</v>
      </c>
      <c r="D7" s="3">
        <v>4746.6000000000004</v>
      </c>
      <c r="F7" s="3">
        <v>6047.2</v>
      </c>
      <c r="H7" s="3">
        <v>2787</v>
      </c>
      <c r="J7" s="3">
        <v>10383.299999999999</v>
      </c>
      <c r="L7" s="3">
        <f>490.05+17339.9</f>
        <v>17829.95</v>
      </c>
      <c r="N7" s="3">
        <v>17413</v>
      </c>
      <c r="O7" s="3"/>
      <c r="P7" s="3">
        <v>16642.900000000001</v>
      </c>
      <c r="Q7" s="3"/>
      <c r="R7" s="3">
        <v>4757.3</v>
      </c>
      <c r="S7" s="3"/>
      <c r="T7" s="3">
        <v>16642.900000000001</v>
      </c>
    </row>
    <row r="8" spans="1:20" x14ac:dyDescent="0.25">
      <c r="A8">
        <v>4420</v>
      </c>
      <c r="C8" t="s">
        <v>5</v>
      </c>
      <c r="D8" s="3">
        <v>9277</v>
      </c>
      <c r="F8" s="3">
        <v>375.25</v>
      </c>
      <c r="H8" s="3">
        <v>9813.6</v>
      </c>
      <c r="J8" s="3">
        <v>15574.65</v>
      </c>
      <c r="L8" s="3">
        <f>1153+10291.5</f>
        <v>11444.5</v>
      </c>
      <c r="N8" s="3">
        <v>14543.1</v>
      </c>
      <c r="O8" s="3"/>
      <c r="P8" s="3">
        <v>28943.15</v>
      </c>
      <c r="Q8" s="3"/>
      <c r="R8" s="3">
        <v>5082.6499999999996</v>
      </c>
      <c r="S8" s="3"/>
      <c r="T8" s="3">
        <v>28943.15</v>
      </c>
    </row>
    <row r="9" spans="1:20" x14ac:dyDescent="0.25">
      <c r="A9">
        <v>4425</v>
      </c>
      <c r="C9" t="s">
        <v>24</v>
      </c>
      <c r="D9" s="3">
        <v>0</v>
      </c>
      <c r="F9" s="3">
        <v>0</v>
      </c>
      <c r="H9" s="3">
        <v>0</v>
      </c>
      <c r="J9" s="3">
        <v>159.4</v>
      </c>
      <c r="L9" s="3">
        <v>-159.4</v>
      </c>
      <c r="N9" s="3"/>
      <c r="O9" s="3"/>
      <c r="P9" s="3"/>
      <c r="Q9" s="3"/>
      <c r="R9" s="3"/>
      <c r="S9" s="3"/>
      <c r="T9" s="3"/>
    </row>
    <row r="10" spans="1:20" x14ac:dyDescent="0.25">
      <c r="A10">
        <v>4440</v>
      </c>
      <c r="C10" t="s">
        <v>6</v>
      </c>
      <c r="D10" s="3">
        <v>868</v>
      </c>
      <c r="F10" s="3">
        <v>535.33000000000004</v>
      </c>
      <c r="H10" s="3">
        <v>799.4</v>
      </c>
      <c r="J10" s="3">
        <v>348.3</v>
      </c>
      <c r="L10" s="3">
        <f>78.85+348.3</f>
        <v>427.15</v>
      </c>
      <c r="N10" s="3">
        <v>552.79999999999995</v>
      </c>
      <c r="O10" s="3"/>
      <c r="P10" s="3">
        <v>10682.05</v>
      </c>
      <c r="Q10" s="3"/>
      <c r="R10" s="3">
        <v>567.75</v>
      </c>
      <c r="S10" s="3"/>
      <c r="T10" s="3">
        <v>10682.05</v>
      </c>
    </row>
    <row r="11" spans="1:20" x14ac:dyDescent="0.25">
      <c r="A11">
        <v>4460</v>
      </c>
      <c r="C11" t="s">
        <v>7</v>
      </c>
      <c r="D11" s="3">
        <v>6204.6</v>
      </c>
      <c r="F11" s="3">
        <v>1558.45</v>
      </c>
      <c r="H11" s="3">
        <v>5400</v>
      </c>
      <c r="J11" s="3">
        <v>3231</v>
      </c>
      <c r="L11" s="3">
        <v>3231</v>
      </c>
      <c r="N11" s="3">
        <v>7663.85</v>
      </c>
      <c r="O11" s="3"/>
      <c r="P11" s="3">
        <v>2518.6999999999998</v>
      </c>
      <c r="Q11" s="3"/>
      <c r="R11" s="3">
        <v>3869.2</v>
      </c>
      <c r="S11" s="3"/>
      <c r="T11" s="3">
        <v>2518.6999999999998</v>
      </c>
    </row>
    <row r="12" spans="1:20" x14ac:dyDescent="0.25">
      <c r="A12">
        <v>4500</v>
      </c>
      <c r="C12" t="s">
        <v>8</v>
      </c>
      <c r="D12" s="3">
        <v>610</v>
      </c>
      <c r="F12" s="3">
        <v>610</v>
      </c>
      <c r="H12" s="3">
        <v>670</v>
      </c>
      <c r="J12" s="3">
        <v>670</v>
      </c>
      <c r="L12" s="3">
        <f>55.85+614.15</f>
        <v>670</v>
      </c>
      <c r="N12" s="3">
        <v>670</v>
      </c>
      <c r="O12" s="3"/>
      <c r="P12" s="3">
        <v>0</v>
      </c>
      <c r="Q12" s="3"/>
      <c r="R12" s="3">
        <v>0</v>
      </c>
      <c r="S12" s="3"/>
      <c r="T12" s="3">
        <v>0</v>
      </c>
    </row>
    <row r="13" spans="1:20" x14ac:dyDescent="0.25">
      <c r="A13">
        <v>4600</v>
      </c>
      <c r="C13" t="s">
        <v>9</v>
      </c>
      <c r="D13" s="3">
        <v>27.1</v>
      </c>
      <c r="F13" s="3">
        <v>5.2</v>
      </c>
      <c r="H13" s="3">
        <v>19.2</v>
      </c>
      <c r="J13" s="3">
        <v>16.5</v>
      </c>
      <c r="L13" s="3">
        <f>122+122</f>
        <v>244</v>
      </c>
      <c r="N13" s="3">
        <v>75.25</v>
      </c>
      <c r="O13" s="3"/>
      <c r="P13" s="3">
        <v>56</v>
      </c>
      <c r="Q13" s="3"/>
      <c r="R13" s="3">
        <v>0</v>
      </c>
      <c r="S13" s="3"/>
      <c r="T13" s="3">
        <v>56</v>
      </c>
    </row>
    <row r="14" spans="1:20" x14ac:dyDescent="0.25">
      <c r="A14">
        <v>4610</v>
      </c>
      <c r="C14" t="s">
        <v>10</v>
      </c>
      <c r="D14" s="3">
        <v>1568.95</v>
      </c>
      <c r="F14" s="3">
        <v>0</v>
      </c>
      <c r="H14" s="3">
        <v>2324.65</v>
      </c>
      <c r="J14" s="3">
        <v>2165.9499999999998</v>
      </c>
      <c r="L14" s="3">
        <v>0</v>
      </c>
      <c r="N14" s="3">
        <v>2539.4499999999998</v>
      </c>
      <c r="O14" s="3"/>
      <c r="P14" s="3">
        <v>2836.15</v>
      </c>
      <c r="Q14" s="3"/>
      <c r="R14" s="3">
        <v>0</v>
      </c>
      <c r="S14" s="3"/>
      <c r="T14" s="3">
        <v>2836.15</v>
      </c>
    </row>
    <row r="15" spans="1:20" x14ac:dyDescent="0.25">
      <c r="A15">
        <v>4620</v>
      </c>
      <c r="C15" t="s">
        <v>11</v>
      </c>
      <c r="D15" s="3"/>
      <c r="F15" s="3">
        <v>0</v>
      </c>
      <c r="H15" s="3">
        <v>0</v>
      </c>
      <c r="J15" s="3">
        <v>0</v>
      </c>
      <c r="L15" s="3">
        <v>0</v>
      </c>
      <c r="N15" s="3">
        <v>1975.15</v>
      </c>
      <c r="O15" s="3"/>
      <c r="P15" s="3">
        <v>0</v>
      </c>
      <c r="Q15" s="3"/>
      <c r="R15" s="3">
        <v>0</v>
      </c>
      <c r="S15" s="3"/>
      <c r="T15" s="3">
        <v>0</v>
      </c>
    </row>
    <row r="16" spans="1:20" x14ac:dyDescent="0.25">
      <c r="A16">
        <v>4640</v>
      </c>
      <c r="C16" t="s">
        <v>12</v>
      </c>
      <c r="D16" s="3">
        <v>-23.85</v>
      </c>
      <c r="F16" s="3">
        <v>2845.15</v>
      </c>
      <c r="H16" s="3">
        <v>503.36</v>
      </c>
      <c r="J16" s="3">
        <v>151.25</v>
      </c>
      <c r="L16" s="3">
        <v>-29.6</v>
      </c>
      <c r="N16" s="3">
        <v>2315.25</v>
      </c>
      <c r="O16" s="3"/>
      <c r="P16" s="3">
        <v>356.45</v>
      </c>
      <c r="Q16" s="3"/>
      <c r="R16" s="3">
        <v>4505.7</v>
      </c>
      <c r="S16" s="3"/>
      <c r="T16" s="3">
        <v>346.45</v>
      </c>
    </row>
    <row r="17" spans="1:20" x14ac:dyDescent="0.25">
      <c r="A17">
        <v>4700</v>
      </c>
      <c r="C17" t="s">
        <v>13</v>
      </c>
      <c r="D17" s="3">
        <v>375.55</v>
      </c>
      <c r="F17" s="3">
        <v>454.05</v>
      </c>
      <c r="H17" s="3">
        <v>485.55</v>
      </c>
      <c r="J17" s="3">
        <v>452</v>
      </c>
      <c r="L17" s="3">
        <f>1047+100.75</f>
        <v>1147.75</v>
      </c>
      <c r="N17" s="3">
        <v>161.25</v>
      </c>
      <c r="O17" s="3"/>
      <c r="P17" s="3">
        <v>138.6</v>
      </c>
      <c r="Q17" s="3"/>
      <c r="R17" s="3">
        <v>127.6</v>
      </c>
      <c r="S17" s="3"/>
      <c r="T17" s="3">
        <v>138.6</v>
      </c>
    </row>
    <row r="18" spans="1:20" x14ac:dyDescent="0.25">
      <c r="A18">
        <v>4720</v>
      </c>
      <c r="C18" t="s">
        <v>14</v>
      </c>
      <c r="D18" s="3">
        <v>255.2</v>
      </c>
      <c r="F18" s="3">
        <v>0</v>
      </c>
      <c r="H18" s="3">
        <v>432</v>
      </c>
      <c r="J18" s="3">
        <v>861.6</v>
      </c>
      <c r="L18" s="3">
        <v>1077</v>
      </c>
      <c r="N18" s="3">
        <v>753.9</v>
      </c>
      <c r="O18" s="3"/>
      <c r="P18" s="3">
        <v>323.10000000000002</v>
      </c>
      <c r="Q18" s="3"/>
      <c r="R18" s="3">
        <v>0</v>
      </c>
      <c r="S18" s="3"/>
      <c r="T18" s="3">
        <v>323.10000000000002</v>
      </c>
    </row>
    <row r="19" spans="1:20" x14ac:dyDescent="0.25">
      <c r="A19">
        <v>4730</v>
      </c>
      <c r="C19" t="s">
        <v>15</v>
      </c>
      <c r="D19" s="3">
        <v>891</v>
      </c>
      <c r="F19" s="3">
        <v>381.5</v>
      </c>
      <c r="H19" s="3">
        <v>1405.05</v>
      </c>
      <c r="J19" s="3">
        <v>4469.55</v>
      </c>
      <c r="L19" s="3">
        <v>161.55000000000001</v>
      </c>
      <c r="N19" s="3">
        <v>189.75</v>
      </c>
      <c r="O19" s="3"/>
      <c r="P19" s="3">
        <v>2315.5500000000002</v>
      </c>
      <c r="Q19" s="3"/>
      <c r="R19" s="3">
        <v>2067.85</v>
      </c>
      <c r="S19" s="3"/>
      <c r="T19" s="3">
        <v>2315.5500000000002</v>
      </c>
    </row>
    <row r="20" spans="1:20" x14ac:dyDescent="0.25">
      <c r="A20">
        <v>4760</v>
      </c>
      <c r="C20" t="s">
        <v>16</v>
      </c>
      <c r="D20" s="3">
        <v>9825.7999999999993</v>
      </c>
      <c r="F20" s="3">
        <v>9842.5</v>
      </c>
      <c r="H20" s="3">
        <v>9909.5</v>
      </c>
      <c r="J20" s="3">
        <v>9759.75</v>
      </c>
      <c r="L20" s="3">
        <f>789.8+8799.5</f>
        <v>9589.2999999999993</v>
      </c>
      <c r="N20" s="3">
        <v>9422.7000000000007</v>
      </c>
      <c r="O20" s="3"/>
      <c r="P20" s="3">
        <v>9775.75</v>
      </c>
      <c r="Q20" s="3"/>
      <c r="R20" s="3">
        <v>9835.5</v>
      </c>
      <c r="S20" s="3"/>
      <c r="T20" s="3">
        <v>9775.75</v>
      </c>
    </row>
    <row r="21" spans="1:20" x14ac:dyDescent="0.25">
      <c r="C21" s="4" t="s">
        <v>19</v>
      </c>
      <c r="D21" s="5">
        <f>SUM(D5:D20)</f>
        <v>37071.15</v>
      </c>
      <c r="E21" s="4"/>
      <c r="F21" s="5">
        <f>SUM(F5:F20)</f>
        <v>25138.98</v>
      </c>
      <c r="G21" s="4"/>
      <c r="H21" s="5">
        <f>SUM(H5:H20)</f>
        <v>37033.660000000003</v>
      </c>
      <c r="I21" s="4"/>
      <c r="J21" s="5">
        <f>SUM(J5:J20)</f>
        <v>49930.05</v>
      </c>
      <c r="K21" s="4"/>
      <c r="L21" s="5">
        <f>SUM(L5:L20)</f>
        <v>48519.900000000009</v>
      </c>
      <c r="M21" s="4"/>
      <c r="N21" s="5">
        <f>SUM(N5:N20)</f>
        <v>60847.55</v>
      </c>
      <c r="O21" s="5"/>
      <c r="P21" s="5">
        <f>SUM(P5:P20)</f>
        <v>77129.899999999994</v>
      </c>
      <c r="Q21" s="5"/>
      <c r="R21" s="5">
        <f>SUM(R5:R20)</f>
        <v>33385.649999999994</v>
      </c>
      <c r="S21" s="5"/>
      <c r="T21" s="5">
        <f>SUM(T5:T20)</f>
        <v>77119.899999999994</v>
      </c>
    </row>
    <row r="22" spans="1:20" x14ac:dyDescent="0.25">
      <c r="D22" s="3"/>
      <c r="F22" s="3"/>
      <c r="H22" s="3"/>
      <c r="J22" s="3"/>
      <c r="L22" s="3"/>
      <c r="N22" s="3"/>
      <c r="O22" s="3"/>
      <c r="P22" s="3"/>
      <c r="Q22" s="3"/>
      <c r="R22" s="3"/>
      <c r="S22" s="3"/>
      <c r="T22" s="3"/>
    </row>
    <row r="23" spans="1:20" x14ac:dyDescent="0.25">
      <c r="A23">
        <v>6000</v>
      </c>
      <c r="C23" t="s">
        <v>17</v>
      </c>
      <c r="D23" s="3">
        <v>191639</v>
      </c>
      <c r="F23" s="3">
        <v>190554</v>
      </c>
      <c r="H23" s="3">
        <v>190153</v>
      </c>
      <c r="J23" s="3">
        <v>187584</v>
      </c>
      <c r="L23" s="3">
        <f>15644.5+170439.5</f>
        <v>186084</v>
      </c>
      <c r="N23" s="3">
        <v>183180</v>
      </c>
      <c r="O23" s="3"/>
      <c r="P23" s="3">
        <v>186393</v>
      </c>
      <c r="Q23" s="3"/>
      <c r="R23" s="3">
        <v>187698</v>
      </c>
      <c r="S23" s="3"/>
      <c r="T23" s="3">
        <v>186393</v>
      </c>
    </row>
    <row r="24" spans="1:20" x14ac:dyDescent="0.25">
      <c r="A24">
        <v>6080</v>
      </c>
      <c r="C24" t="s">
        <v>18</v>
      </c>
      <c r="D24" s="3">
        <v>-5917</v>
      </c>
      <c r="F24" s="3">
        <v>-1800</v>
      </c>
      <c r="H24" s="3">
        <v>-2904</v>
      </c>
      <c r="J24" s="3">
        <v>-5550</v>
      </c>
      <c r="L24" s="3">
        <f>-1650-11300</f>
        <v>-12950</v>
      </c>
      <c r="N24" s="3">
        <v>-11692</v>
      </c>
      <c r="O24" s="3"/>
      <c r="P24" s="3">
        <v>-6070</v>
      </c>
      <c r="Q24" s="3"/>
      <c r="R24" s="3">
        <v>-2505</v>
      </c>
      <c r="S24" s="3"/>
      <c r="T24" s="3">
        <v>-6070</v>
      </c>
    </row>
    <row r="25" spans="1:20" x14ac:dyDescent="0.25">
      <c r="A25">
        <v>6900</v>
      </c>
      <c r="C25" t="s">
        <v>23</v>
      </c>
      <c r="D25" s="3">
        <v>18.2</v>
      </c>
      <c r="F25" s="3">
        <v>18.149999999999999</v>
      </c>
      <c r="H25" s="3">
        <v>18.8</v>
      </c>
      <c r="J25" s="3"/>
      <c r="L25" s="3"/>
      <c r="N25" s="3">
        <v>0</v>
      </c>
      <c r="O25" s="3"/>
      <c r="P25" s="3">
        <v>50</v>
      </c>
      <c r="Q25" s="3"/>
      <c r="R25" s="3">
        <v>0</v>
      </c>
      <c r="S25" s="3"/>
      <c r="T25" s="3">
        <v>50</v>
      </c>
    </row>
    <row r="26" spans="1:20" x14ac:dyDescent="0.25">
      <c r="C26" s="4" t="s">
        <v>20</v>
      </c>
      <c r="D26" s="5">
        <f>SUM(D23:D25)</f>
        <v>185740.2</v>
      </c>
      <c r="E26" s="4"/>
      <c r="F26" s="5">
        <f>SUM(F23:F25)</f>
        <v>188772.15</v>
      </c>
      <c r="G26" s="4"/>
      <c r="H26" s="5">
        <f>SUM(H23:H25)</f>
        <v>187267.8</v>
      </c>
      <c r="I26" s="4"/>
      <c r="J26" s="5">
        <f>SUM(J23:J25)</f>
        <v>182034</v>
      </c>
      <c r="K26" s="4"/>
      <c r="L26" s="5">
        <f>SUM(L23:L25)</f>
        <v>173134</v>
      </c>
      <c r="M26" s="4"/>
      <c r="N26" s="5">
        <f>SUM(N23:N25)</f>
        <v>171488</v>
      </c>
      <c r="P26" s="5">
        <f>SUM(P23:P25)</f>
        <v>180373</v>
      </c>
      <c r="Q26" s="5"/>
      <c r="R26" s="5">
        <f t="shared" ref="R26:T26" si="0">SUM(R23:R25)</f>
        <v>185193</v>
      </c>
      <c r="S26" s="5"/>
      <c r="T26" s="5">
        <f t="shared" si="0"/>
        <v>180373</v>
      </c>
    </row>
    <row r="28" spans="1:20" x14ac:dyDescent="0.25">
      <c r="C28" s="4" t="s">
        <v>21</v>
      </c>
      <c r="D28" s="5">
        <f t="shared" ref="D28:F28" si="1">D26-D21</f>
        <v>148669.05000000002</v>
      </c>
      <c r="E28" s="5"/>
      <c r="F28" s="5">
        <f t="shared" si="1"/>
        <v>163633.16999999998</v>
      </c>
      <c r="G28" s="5"/>
      <c r="H28" s="5">
        <f t="shared" ref="H28" si="2">H26-H21</f>
        <v>150234.13999999998</v>
      </c>
      <c r="I28" s="5"/>
      <c r="J28" s="5">
        <f t="shared" ref="J28" si="3">J26-J21</f>
        <v>132103.95000000001</v>
      </c>
      <c r="K28" s="5"/>
      <c r="L28" s="5">
        <f t="shared" ref="L28:N28" si="4">L26-L21</f>
        <v>124614.09999999999</v>
      </c>
      <c r="M28" s="5"/>
      <c r="N28" s="5">
        <f t="shared" si="4"/>
        <v>110640.45</v>
      </c>
      <c r="O28" s="5"/>
      <c r="P28" s="5">
        <f>P26-P21</f>
        <v>103243.1</v>
      </c>
      <c r="Q28" s="5"/>
      <c r="R28" s="5">
        <f t="shared" ref="R28:T28" si="5">R26-R21</f>
        <v>151807.35</v>
      </c>
      <c r="S28" s="5"/>
      <c r="T28" s="5">
        <f t="shared" si="5"/>
        <v>103253.1</v>
      </c>
    </row>
  </sheetData>
  <pageMargins left="0.7" right="0.7" top="0.78740157499999996" bottom="0.78740157499999996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 im Vergleich ohne Hypotheken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 Pargätzi</dc:creator>
  <cp:lastModifiedBy>Romano Pargätzi</cp:lastModifiedBy>
  <cp:lastPrinted>2025-12-16T08:04:49Z</cp:lastPrinted>
  <dcterms:created xsi:type="dcterms:W3CDTF">2025-05-14T13:36:45Z</dcterms:created>
  <dcterms:modified xsi:type="dcterms:W3CDTF">2025-12-16T08:04:57Z</dcterms:modified>
</cp:coreProperties>
</file>